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 concurrentCalc="0"/>
</workbook>
</file>

<file path=xl/calcChain.xml><?xml version="1.0" encoding="utf-8"?>
<calcChain xmlns="http://schemas.openxmlformats.org/spreadsheetml/2006/main">
  <c r="AF11" i="22" l="1"/>
  <c r="AD11" i="22"/>
  <c r="AA11" i="22"/>
  <c r="AF7" i="22"/>
  <c r="AC7" i="22"/>
  <c r="Z7" i="22"/>
  <c r="X11" i="22"/>
  <c r="U11" i="22"/>
  <c r="R11" i="22"/>
  <c r="O11" i="22"/>
  <c r="L11" i="22"/>
  <c r="N11" i="22"/>
  <c r="W7" i="22"/>
  <c r="I11" i="22"/>
  <c r="E15" i="22"/>
  <c r="I17" i="22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/>
  <c r="D9" i="23"/>
  <c r="D7" i="23"/>
  <c r="H17" i="22"/>
  <c r="K17" i="22"/>
  <c r="Q17" i="22"/>
  <c r="E7" i="22"/>
  <c r="G7" i="22"/>
  <c r="E8" i="23"/>
  <c r="E9" i="23"/>
  <c r="E10" i="23"/>
  <c r="D8" i="23"/>
  <c r="E7" i="23"/>
  <c r="G15" i="22"/>
  <c r="E11" i="22"/>
  <c r="G11" i="22"/>
  <c r="E17" i="22"/>
  <c r="G17" i="22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<sst xmlns="http://schemas.openxmlformats.org/spreadsheetml/2006/main" count="159" uniqueCount="51">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</sst>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4" fontId="2" fillId="0" borderId="0" xfId="0" applyNumberFormat="1" applyFont="1" applyFill="1" applyAlignment="1"/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view="pageBreakPreview" topLeftCell="K2" zoomScale="85" zoomScaleNormal="70" zoomScaleSheetLayoutView="85" workbookViewId="0">
      <selection activeCell="AI15" sqref="AI15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3" t="s">
        <v>44</v>
      </c>
      <c r="B1" s="43"/>
      <c r="C1" s="43"/>
      <c r="D1" s="43"/>
      <c r="E1" s="43"/>
      <c r="F1" s="43"/>
      <c r="G1" s="43"/>
      <c r="H1" s="40"/>
      <c r="I1" s="40"/>
      <c r="J1" s="40"/>
    </row>
    <row r="2" spans="1:49" ht="15.75" customHeight="1">
      <c r="A2" s="52" t="s">
        <v>0</v>
      </c>
      <c r="B2" s="52" t="s">
        <v>1</v>
      </c>
      <c r="C2" s="52" t="s">
        <v>2</v>
      </c>
      <c r="D2" s="52" t="s">
        <v>3</v>
      </c>
      <c r="E2" s="52" t="s">
        <v>4</v>
      </c>
      <c r="F2" s="52"/>
      <c r="G2" s="52"/>
      <c r="H2" s="45" t="s">
        <v>7</v>
      </c>
      <c r="I2" s="45"/>
      <c r="J2" s="45"/>
      <c r="K2" s="45" t="s">
        <v>7</v>
      </c>
      <c r="L2" s="45"/>
      <c r="M2" s="45"/>
      <c r="N2" s="45" t="s">
        <v>7</v>
      </c>
      <c r="O2" s="45"/>
      <c r="P2" s="45"/>
      <c r="Q2" s="45" t="s">
        <v>7</v>
      </c>
      <c r="R2" s="45"/>
      <c r="S2" s="45"/>
      <c r="T2" s="45" t="s">
        <v>7</v>
      </c>
      <c r="U2" s="45"/>
      <c r="V2" s="45"/>
      <c r="W2" s="45" t="s">
        <v>7</v>
      </c>
      <c r="X2" s="45"/>
      <c r="Y2" s="45"/>
      <c r="Z2" s="45" t="s">
        <v>7</v>
      </c>
      <c r="AA2" s="45"/>
      <c r="AB2" s="45"/>
      <c r="AC2" s="45" t="s">
        <v>7</v>
      </c>
      <c r="AD2" s="45"/>
      <c r="AE2" s="45"/>
      <c r="AF2" s="45" t="s">
        <v>7</v>
      </c>
      <c r="AG2" s="45"/>
      <c r="AH2" s="45"/>
      <c r="AI2" s="45" t="s">
        <v>7</v>
      </c>
      <c r="AJ2" s="45"/>
      <c r="AK2" s="45"/>
      <c r="AL2" s="45" t="s">
        <v>7</v>
      </c>
      <c r="AM2" s="45"/>
      <c r="AN2" s="45"/>
      <c r="AO2" s="45" t="s">
        <v>7</v>
      </c>
      <c r="AP2" s="45"/>
      <c r="AQ2" s="45"/>
    </row>
    <row r="3" spans="1:49" ht="15.75" customHeight="1">
      <c r="A3" s="52"/>
      <c r="B3" s="52"/>
      <c r="C3" s="52"/>
      <c r="D3" s="52"/>
      <c r="E3" s="52" t="s">
        <v>45</v>
      </c>
      <c r="F3" s="52" t="s">
        <v>5</v>
      </c>
      <c r="G3" s="45" t="s">
        <v>6</v>
      </c>
      <c r="H3" s="45" t="s">
        <v>8</v>
      </c>
      <c r="I3" s="45"/>
      <c r="J3" s="45"/>
      <c r="K3" s="49" t="s">
        <v>11</v>
      </c>
      <c r="L3" s="50"/>
      <c r="M3" s="51"/>
      <c r="N3" s="49" t="s">
        <v>17</v>
      </c>
      <c r="O3" s="50"/>
      <c r="P3" s="51"/>
      <c r="Q3" s="49" t="s">
        <v>12</v>
      </c>
      <c r="R3" s="50"/>
      <c r="S3" s="51"/>
      <c r="T3" s="49" t="s">
        <v>18</v>
      </c>
      <c r="U3" s="50"/>
      <c r="V3" s="51"/>
      <c r="W3" s="49" t="s">
        <v>19</v>
      </c>
      <c r="X3" s="50"/>
      <c r="Y3" s="51"/>
      <c r="Z3" s="49" t="s">
        <v>20</v>
      </c>
      <c r="AA3" s="50"/>
      <c r="AB3" s="51"/>
      <c r="AC3" s="49" t="s">
        <v>21</v>
      </c>
      <c r="AD3" s="50"/>
      <c r="AE3" s="51"/>
      <c r="AF3" s="49" t="s">
        <v>22</v>
      </c>
      <c r="AG3" s="50"/>
      <c r="AH3" s="51"/>
      <c r="AI3" s="49" t="s">
        <v>23</v>
      </c>
      <c r="AJ3" s="50"/>
      <c r="AK3" s="51"/>
      <c r="AL3" s="49" t="s">
        <v>24</v>
      </c>
      <c r="AM3" s="50"/>
      <c r="AN3" s="51"/>
      <c r="AO3" s="49" t="s">
        <v>25</v>
      </c>
      <c r="AP3" s="50"/>
      <c r="AQ3" s="51"/>
    </row>
    <row r="4" spans="1:49" ht="25.5" customHeight="1">
      <c r="A4" s="52"/>
      <c r="B4" s="52"/>
      <c r="C4" s="52"/>
      <c r="D4" s="52"/>
      <c r="E4" s="52"/>
      <c r="F4" s="52"/>
      <c r="G4" s="45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5" t="s">
        <v>37</v>
      </c>
      <c r="B5" s="44" t="s">
        <v>36</v>
      </c>
      <c r="C5" s="46" t="s">
        <v>33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5"/>
      <c r="B6" s="44"/>
      <c r="C6" s="47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5"/>
      <c r="B7" s="44"/>
      <c r="C7" s="47"/>
      <c r="D7" s="3" t="s">
        <v>15</v>
      </c>
      <c r="E7" s="5">
        <f>H7+K7+N7+Q7+T7+W7+Z7+AC7+AF7++AI7+AL7+AO7</f>
        <v>1212</v>
      </c>
      <c r="F7" s="5">
        <f>I7+L7+O7+R7+U7+X7+AA7+AD7+AG7+AJ7+AM7+AP7</f>
        <v>787.64</v>
      </c>
      <c r="G7" s="3">
        <f>F7/E7*100</f>
        <v>64.986798679867988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>
        <v>212.65</v>
      </c>
      <c r="V7" s="5"/>
      <c r="W7" s="5">
        <f>262-110</f>
        <v>152</v>
      </c>
      <c r="X7" s="5">
        <v>18.75</v>
      </c>
      <c r="Y7" s="5"/>
      <c r="Z7" s="5">
        <f>18.8</f>
        <v>18.8</v>
      </c>
      <c r="AA7" s="5">
        <v>61.04</v>
      </c>
      <c r="AB7" s="5"/>
      <c r="AC7" s="5">
        <f>18.8+250</f>
        <v>268.8</v>
      </c>
      <c r="AD7" s="5">
        <v>322.94</v>
      </c>
      <c r="AE7" s="5"/>
      <c r="AF7" s="5">
        <f>18.8+372</f>
        <v>390.8</v>
      </c>
      <c r="AG7" s="5"/>
      <c r="AH7" s="5"/>
      <c r="AI7" s="5">
        <v>18.8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>
      <c r="A8" s="45"/>
      <c r="B8" s="44"/>
      <c r="C8" s="48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5" t="s">
        <v>38</v>
      </c>
      <c r="B9" s="44" t="s">
        <v>35</v>
      </c>
      <c r="C9" s="46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5"/>
      <c r="B10" s="44"/>
      <c r="C10" s="47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5"/>
      <c r="B11" s="44"/>
      <c r="C11" s="47"/>
      <c r="D11" s="3" t="s">
        <v>15</v>
      </c>
      <c r="E11" s="5">
        <f>H11+K11+N11+Q11+T11+W11+Z11+AC11+AF11++AI11+AL11+AO11</f>
        <v>29922.6</v>
      </c>
      <c r="F11" s="5">
        <f t="shared" ref="F11:F17" si="0">I11+L11+O11+R11+U11+X11+AA11+AD11+AG11+AJ11+AM11+AP11</f>
        <v>20788.61</v>
      </c>
      <c r="G11" s="3">
        <f t="shared" ref="G11:G17" si="1">F11/E11*100</f>
        <v>69.474611163468424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>
        <f>7.8+740.25</f>
        <v>748.05</v>
      </c>
      <c r="V11" s="5"/>
      <c r="W11" s="5">
        <v>2400</v>
      </c>
      <c r="X11" s="5">
        <f>74.36+1999.7</f>
        <v>2074.06</v>
      </c>
      <c r="Y11" s="5"/>
      <c r="Z11" s="5">
        <v>2400</v>
      </c>
      <c r="AA11" s="5">
        <f>71.26+3493.46</f>
        <v>3564.7200000000003</v>
      </c>
      <c r="AB11" s="5"/>
      <c r="AC11" s="5">
        <v>2400</v>
      </c>
      <c r="AD11" s="5">
        <f>39.84+2315.38</f>
        <v>2355.2200000000003</v>
      </c>
      <c r="AE11" s="5"/>
      <c r="AF11" s="5">
        <f>2400+230</f>
        <v>2630</v>
      </c>
      <c r="AG11" s="5"/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5"/>
      <c r="B12" s="44"/>
      <c r="C12" s="48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5" t="s">
        <v>39</v>
      </c>
      <c r="B13" s="44" t="s">
        <v>46</v>
      </c>
      <c r="C13" s="46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5"/>
      <c r="B14" s="44"/>
      <c r="C14" s="47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5"/>
      <c r="B15" s="44"/>
      <c r="C15" s="47"/>
      <c r="D15" s="3" t="s">
        <v>15</v>
      </c>
      <c r="E15" s="5">
        <f>H15+K15+N15+Q15+T15+W15+Z15+AC15+AF15++AI15+AL15+AO15</f>
        <v>1500</v>
      </c>
      <c r="F15" s="5">
        <f t="shared" si="0"/>
        <v>104.98</v>
      </c>
      <c r="G15" s="3">
        <f t="shared" si="1"/>
        <v>6.9986666666666668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0</v>
      </c>
      <c r="X15" s="5">
        <v>97</v>
      </c>
      <c r="Y15" s="5"/>
      <c r="Z15" s="5">
        <v>0</v>
      </c>
      <c r="AA15" s="5">
        <v>0</v>
      </c>
      <c r="AB15" s="5"/>
      <c r="AC15" s="5">
        <v>0</v>
      </c>
      <c r="AD15" s="5">
        <v>0</v>
      </c>
      <c r="AE15" s="5"/>
      <c r="AF15" s="5">
        <v>98</v>
      </c>
      <c r="AG15" s="5"/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5"/>
      <c r="B16" s="44"/>
      <c r="C16" s="48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4" t="s">
        <v>34</v>
      </c>
      <c r="B17" s="44"/>
      <c r="C17" s="44"/>
      <c r="D17" s="44"/>
      <c r="E17" s="4">
        <f>E7+E11+E15+E14</f>
        <v>32634.6</v>
      </c>
      <c r="F17" s="5">
        <f t="shared" si="0"/>
        <v>21681.23</v>
      </c>
      <c r="G17" s="3">
        <f t="shared" si="1"/>
        <v>66.436328314120601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960.69999999999993</v>
      </c>
      <c r="V17" s="4"/>
      <c r="W17" s="4">
        <f t="shared" si="2"/>
        <v>2552</v>
      </c>
      <c r="X17" s="4">
        <f t="shared" si="2"/>
        <v>2189.81</v>
      </c>
      <c r="Y17" s="4"/>
      <c r="Z17" s="4">
        <f t="shared" si="2"/>
        <v>2418.8000000000002</v>
      </c>
      <c r="AA17" s="4">
        <f t="shared" si="2"/>
        <v>3625.76</v>
      </c>
      <c r="AB17" s="4"/>
      <c r="AC17" s="4">
        <f t="shared" si="2"/>
        <v>2668.8</v>
      </c>
      <c r="AD17" s="4">
        <f t="shared" si="2"/>
        <v>2678.1600000000003</v>
      </c>
      <c r="AE17" s="4"/>
      <c r="AF17" s="4">
        <f t="shared" si="2"/>
        <v>3118.8</v>
      </c>
      <c r="AG17" s="4">
        <f t="shared" si="2"/>
        <v>0</v>
      </c>
      <c r="AH17" s="4"/>
      <c r="AI17" s="4">
        <f t="shared" si="2"/>
        <v>3413.8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31" spans="1:53">
      <c r="S31" s="42"/>
      <c r="T31" s="42"/>
    </row>
  </sheetData>
  <mergeCells count="43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A12" sqref="A12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7" t="s">
        <v>48</v>
      </c>
      <c r="B1" s="57"/>
      <c r="C1" s="57"/>
      <c r="D1" s="57"/>
      <c r="E1" s="57"/>
      <c r="F1" s="57"/>
      <c r="G1" s="57"/>
      <c r="H1" s="57"/>
      <c r="I1" s="57"/>
    </row>
    <row r="2" spans="1:43">
      <c r="A2" s="12">
        <v>1</v>
      </c>
    </row>
    <row r="3" spans="1:43" ht="15" customHeight="1">
      <c r="A3" s="58" t="s">
        <v>0</v>
      </c>
      <c r="B3" s="56" t="s">
        <v>26</v>
      </c>
      <c r="C3" s="56" t="s">
        <v>50</v>
      </c>
      <c r="D3" s="56" t="s">
        <v>47</v>
      </c>
      <c r="E3" s="56"/>
      <c r="F3" s="56"/>
      <c r="G3" s="59" t="s">
        <v>27</v>
      </c>
      <c r="H3" s="60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3" t="s">
        <v>28</v>
      </c>
    </row>
    <row r="4" spans="1:43">
      <c r="A4" s="58"/>
      <c r="B4" s="56"/>
      <c r="C4" s="56"/>
      <c r="D4" s="56"/>
      <c r="E4" s="56"/>
      <c r="F4" s="56"/>
      <c r="G4" s="56" t="s">
        <v>8</v>
      </c>
      <c r="H4" s="56"/>
      <c r="I4" s="56"/>
      <c r="J4" s="56" t="s">
        <v>11</v>
      </c>
      <c r="K4" s="56"/>
      <c r="L4" s="56"/>
      <c r="M4" s="56" t="s">
        <v>17</v>
      </c>
      <c r="N4" s="56"/>
      <c r="O4" s="56"/>
      <c r="P4" s="56" t="s">
        <v>12</v>
      </c>
      <c r="Q4" s="56"/>
      <c r="R4" s="56"/>
      <c r="S4" s="56" t="s">
        <v>18</v>
      </c>
      <c r="T4" s="56"/>
      <c r="U4" s="56"/>
      <c r="V4" s="56" t="s">
        <v>19</v>
      </c>
      <c r="W4" s="56"/>
      <c r="X4" s="56"/>
      <c r="Y4" s="56" t="s">
        <v>20</v>
      </c>
      <c r="Z4" s="56"/>
      <c r="AA4" s="56"/>
      <c r="AB4" s="56" t="s">
        <v>21</v>
      </c>
      <c r="AC4" s="56"/>
      <c r="AD4" s="56"/>
      <c r="AE4" s="56" t="s">
        <v>22</v>
      </c>
      <c r="AF4" s="56"/>
      <c r="AG4" s="56"/>
      <c r="AH4" s="56" t="s">
        <v>23</v>
      </c>
      <c r="AI4" s="56"/>
      <c r="AJ4" s="56"/>
      <c r="AK4" s="56" t="s">
        <v>24</v>
      </c>
      <c r="AL4" s="56"/>
      <c r="AM4" s="56"/>
      <c r="AN4" s="56" t="s">
        <v>25</v>
      </c>
      <c r="AO4" s="56"/>
      <c r="AP4" s="56"/>
      <c r="AQ4" s="54"/>
    </row>
    <row r="5" spans="1:43" ht="25.5">
      <c r="A5" s="58"/>
      <c r="B5" s="56"/>
      <c r="C5" s="56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55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37</v>
      </c>
      <c r="B7" s="30" t="s">
        <v>49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38</v>
      </c>
      <c r="B8" s="19" t="s">
        <v>31</v>
      </c>
      <c r="C8" s="9" t="s">
        <v>42</v>
      </c>
      <c r="D8" s="20">
        <f t="shared" ref="D8:D9" si="0">G8+J8+M8+P8+S8+V8+Y8+AB8+AE8+AH8+AK8+AN8</f>
        <v>24916</v>
      </c>
      <c r="E8" s="15">
        <f t="shared" ref="E8:E10" si="1">H8+K8+N8+Q8+T8+W8+Z8+AC8+AF8+AI8+AL8+AO8</f>
        <v>16608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39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0</v>
      </c>
      <c r="AF9" s="15"/>
      <c r="AG9" s="15"/>
      <c r="AH9" s="15">
        <v>0</v>
      </c>
      <c r="AI9" s="15"/>
      <c r="AJ9" s="15"/>
      <c r="AK9" s="15">
        <v>100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40</v>
      </c>
      <c r="B10" s="19" t="s">
        <v>41</v>
      </c>
      <c r="C10" s="9" t="s">
        <v>43</v>
      </c>
      <c r="D10" s="20">
        <v>10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10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2021-09-23T06:13:49Z</dcterms:modified>
</cp:coreProperties>
</file>