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9.2019" sheetId="3" r:id="rId1"/>
    <sheet name="цел 09.2019" sheetId="4" r:id="rId2"/>
  </sheets>
  <definedNames>
    <definedName name="_xlnm.Print_Titles" localSheetId="0">'фин 09.2019'!$A:$E</definedName>
    <definedName name="_xlnm.Print_Titles" localSheetId="1">'цел 09.2019'!$A:$C</definedName>
    <definedName name="_xlnm.Print_Area" localSheetId="0">'фин 09.2019'!$A$1:$AF$33</definedName>
    <definedName name="_xlnm.Print_Area" localSheetId="1">'цел 09.2019'!$A$1:$AC$16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<sst xmlns="http://schemas.openxmlformats.org/spreadsheetml/2006/main" count="134" uniqueCount="53">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</sst>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view="pageLayout" zoomScaleNormal="100" zoomScaleSheetLayoutView="100" workbookViewId="0">
      <selection activeCell="B11" sqref="B11:N14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49" t="s">
        <v>0</v>
      </c>
      <c r="B3" s="40" t="s">
        <v>1</v>
      </c>
      <c r="C3" s="41"/>
      <c r="D3" s="46" t="s">
        <v>2</v>
      </c>
      <c r="E3" s="46" t="s">
        <v>3</v>
      </c>
      <c r="F3" s="49" t="s">
        <v>26</v>
      </c>
      <c r="G3" s="49"/>
      <c r="H3" s="49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49"/>
      <c r="B4" s="42"/>
      <c r="C4" s="43"/>
      <c r="D4" s="46"/>
      <c r="E4" s="46"/>
      <c r="F4" s="47" t="s">
        <v>41</v>
      </c>
      <c r="G4" s="47" t="s">
        <v>42</v>
      </c>
      <c r="H4" s="47" t="s">
        <v>32</v>
      </c>
      <c r="I4" s="38" t="s">
        <v>14</v>
      </c>
      <c r="J4" s="39"/>
      <c r="K4" s="38" t="s">
        <v>15</v>
      </c>
      <c r="L4" s="39"/>
      <c r="M4" s="38" t="s">
        <v>16</v>
      </c>
      <c r="N4" s="39"/>
      <c r="O4" s="38" t="s">
        <v>17</v>
      </c>
      <c r="P4" s="39"/>
      <c r="Q4" s="38" t="s">
        <v>18</v>
      </c>
      <c r="R4" s="39"/>
      <c r="S4" s="38" t="s">
        <v>19</v>
      </c>
      <c r="T4" s="39"/>
      <c r="U4" s="38" t="s">
        <v>20</v>
      </c>
      <c r="V4" s="39"/>
      <c r="W4" s="38" t="s">
        <v>13</v>
      </c>
      <c r="X4" s="39"/>
      <c r="Y4" s="38" t="s">
        <v>25</v>
      </c>
      <c r="Z4" s="39"/>
      <c r="AA4" s="38" t="s">
        <v>21</v>
      </c>
      <c r="AB4" s="39"/>
      <c r="AC4" s="38" t="s">
        <v>22</v>
      </c>
      <c r="AD4" s="39"/>
      <c r="AE4" s="38" t="s">
        <v>23</v>
      </c>
      <c r="AF4" s="39"/>
    </row>
    <row r="5" spans="1:32" ht="24" customHeight="1" x14ac:dyDescent="0.25">
      <c r="A5" s="49"/>
      <c r="B5" s="44"/>
      <c r="C5" s="45"/>
      <c r="D5" s="46"/>
      <c r="E5" s="46"/>
      <c r="F5" s="48"/>
      <c r="G5" s="48"/>
      <c r="H5" s="48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8">
        <v>2</v>
      </c>
      <c r="C6" s="39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5"/>
      <c r="B7" s="58" t="s">
        <v>40</v>
      </c>
      <c r="C7" s="59"/>
      <c r="D7" s="49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6"/>
      <c r="B8" s="60"/>
      <c r="C8" s="61"/>
      <c r="D8" s="49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6"/>
      <c r="B9" s="60"/>
      <c r="C9" s="61"/>
      <c r="D9" s="49"/>
      <c r="E9" s="1" t="s">
        <v>7</v>
      </c>
      <c r="F9" s="18">
        <f>SUM(F11:F26)-F20</f>
        <v>36172.300000000003</v>
      </c>
      <c r="G9" s="18">
        <f>SUM(G11:G26)-G20</f>
        <v>28400.130999999998</v>
      </c>
      <c r="H9" s="21">
        <f>G9/F9*100</f>
        <v>78.513478545738025</v>
      </c>
      <c r="I9" s="18">
        <f>SUM(I11:I26)-I20</f>
        <v>625</v>
      </c>
      <c r="J9" s="18">
        <f t="shared" ref="J9:AF9" si="0">SUM(J11:J26)-J20</f>
        <v>1085.5260000000001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5201.5119999999988</v>
      </c>
      <c r="O9" s="18">
        <f t="shared" si="0"/>
        <v>2125</v>
      </c>
      <c r="P9" s="18">
        <f t="shared" si="0"/>
        <v>3475.4830000000002</v>
      </c>
      <c r="Q9" s="18">
        <f t="shared" si="0"/>
        <v>2125</v>
      </c>
      <c r="R9" s="18">
        <f t="shared" si="0"/>
        <v>2797.2950000000001</v>
      </c>
      <c r="S9" s="18">
        <f t="shared" si="0"/>
        <v>6661.15</v>
      </c>
      <c r="T9" s="18">
        <f t="shared" si="0"/>
        <v>3334.846</v>
      </c>
      <c r="U9" s="18">
        <f t="shared" si="0"/>
        <v>2125</v>
      </c>
      <c r="V9" s="18">
        <f t="shared" si="0"/>
        <v>2852.857</v>
      </c>
      <c r="W9" s="18">
        <f t="shared" si="0"/>
        <v>2125</v>
      </c>
      <c r="X9" s="18">
        <f t="shared" si="0"/>
        <v>4427.4720000000007</v>
      </c>
      <c r="Y9" s="18">
        <f t="shared" si="0"/>
        <v>3125</v>
      </c>
      <c r="Z9" s="18">
        <f t="shared" si="0"/>
        <v>2261.5639999999999</v>
      </c>
      <c r="AA9" s="18">
        <f t="shared" si="0"/>
        <v>2125</v>
      </c>
      <c r="AB9" s="18">
        <f t="shared" si="0"/>
        <v>0</v>
      </c>
      <c r="AC9" s="18">
        <f t="shared" si="0"/>
        <v>2125</v>
      </c>
      <c r="AD9" s="18">
        <f t="shared" si="0"/>
        <v>0</v>
      </c>
      <c r="AE9" s="18">
        <f t="shared" si="0"/>
        <v>6761.15</v>
      </c>
      <c r="AF9" s="18">
        <f t="shared" si="0"/>
        <v>0</v>
      </c>
    </row>
    <row r="10" spans="1:32" ht="25.5" x14ac:dyDescent="0.25">
      <c r="A10" s="57"/>
      <c r="B10" s="62"/>
      <c r="C10" s="63"/>
      <c r="D10" s="49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50" t="s">
        <v>28</v>
      </c>
      <c r="B11" s="37" t="s">
        <v>29</v>
      </c>
      <c r="C11" s="37"/>
      <c r="D11" s="49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37"/>
      <c r="C12" s="37"/>
      <c r="D12" s="49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37"/>
      <c r="C13" s="37"/>
      <c r="D13" s="49"/>
      <c r="E13" s="1" t="s">
        <v>7</v>
      </c>
      <c r="F13" s="13">
        <f>I13+K13+M13+O13+Q13+S13+U13+W13+Y13+AA13+AC13+AE13</f>
        <v>1782.69</v>
      </c>
      <c r="G13" s="16">
        <f>J13+L13+N13+P13+R13+T13+V13+X13+Z13+AB13+AD13+AF13</f>
        <v>1267.191</v>
      </c>
      <c r="H13" s="24">
        <f>G13/F13*100</f>
        <v>71.083082308197163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145.489</v>
      </c>
      <c r="O13" s="14">
        <v>125</v>
      </c>
      <c r="P13" s="14">
        <v>170.41300000000001</v>
      </c>
      <c r="Q13" s="14">
        <v>125</v>
      </c>
      <c r="R13" s="14">
        <v>145.727</v>
      </c>
      <c r="S13" s="14">
        <v>125</v>
      </c>
      <c r="T13" s="14">
        <v>145.85300000000001</v>
      </c>
      <c r="U13" s="14">
        <v>125</v>
      </c>
      <c r="V13" s="14">
        <v>170.428</v>
      </c>
      <c r="W13" s="14">
        <v>125</v>
      </c>
      <c r="X13" s="14">
        <v>213.46600000000001</v>
      </c>
      <c r="Y13" s="14">
        <v>125</v>
      </c>
      <c r="Z13" s="14">
        <v>146.22900000000001</v>
      </c>
      <c r="AA13" s="14">
        <v>125</v>
      </c>
      <c r="AB13" s="14"/>
      <c r="AC13" s="14">
        <v>125</v>
      </c>
      <c r="AD13" s="14"/>
      <c r="AE13" s="14">
        <v>407.69</v>
      </c>
      <c r="AF13" s="14"/>
    </row>
    <row r="14" spans="1:32" ht="25.5" x14ac:dyDescent="0.25">
      <c r="A14" s="36"/>
      <c r="B14" s="37"/>
      <c r="C14" s="37"/>
      <c r="D14" s="49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50" t="s">
        <v>43</v>
      </c>
      <c r="B15" s="37" t="s">
        <v>30</v>
      </c>
      <c r="C15" s="37"/>
      <c r="D15" s="49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37"/>
      <c r="C16" s="37"/>
      <c r="D16" s="49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37"/>
      <c r="C17" s="37"/>
      <c r="D17" s="49"/>
      <c r="E17" s="1" t="s">
        <v>7</v>
      </c>
      <c r="F17" s="13">
        <f>I17+K17+M17+O17+Q17+S17+U17+W17+Y17+AA17+AC17+AE17</f>
        <v>117.31</v>
      </c>
      <c r="G17" s="16">
        <f>J17+L17+N17+P17+R17+T17+V17+X17+Z17+AB17+AD17+AF17</f>
        <v>107.31</v>
      </c>
      <c r="H17" s="24">
        <f>G17/F17*100</f>
        <v>91.47557752962237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/>
      <c r="S17" s="14">
        <v>0</v>
      </c>
      <c r="T17" s="14"/>
      <c r="U17" s="14"/>
      <c r="V17" s="14">
        <v>107.31</v>
      </c>
      <c r="W17" s="14"/>
      <c r="X17" s="14"/>
      <c r="Y17" s="14"/>
      <c r="Z17" s="14"/>
      <c r="AA17" s="14"/>
      <c r="AB17" s="14"/>
      <c r="AC17" s="14"/>
      <c r="AD17" s="14"/>
      <c r="AE17" s="14">
        <v>117.31</v>
      </c>
      <c r="AF17" s="14"/>
    </row>
    <row r="18" spans="1:32" ht="34.5" customHeight="1" x14ac:dyDescent="0.25">
      <c r="A18" s="36"/>
      <c r="B18" s="37"/>
      <c r="C18" s="37"/>
      <c r="D18" s="49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50" t="s">
        <v>44</v>
      </c>
      <c r="B19" s="51" t="s">
        <v>46</v>
      </c>
      <c r="C19" s="52"/>
      <c r="D19" s="32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53"/>
      <c r="C20" s="54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53"/>
      <c r="C21" s="54"/>
      <c r="D21" s="33"/>
      <c r="E21" s="1" t="s">
        <v>7</v>
      </c>
      <c r="F21" s="13">
        <f>I21+K21+M21+O21+Q21+S21+U21+W21+Y21+AA21+AC21+AE21</f>
        <v>33977.300000000003</v>
      </c>
      <c r="G21" s="16">
        <f>J21+L21+N21+P21+R21+T21+V21+X21+Z21+AB21+AD21+AF21</f>
        <v>26890.686999999998</v>
      </c>
      <c r="H21" s="24">
        <f>G21/F21*100</f>
        <v>79.143095537314608</v>
      </c>
      <c r="I21" s="14">
        <v>500</v>
      </c>
      <c r="J21" s="14">
        <v>1085.5260000000001</v>
      </c>
      <c r="K21" s="14">
        <v>2000</v>
      </c>
      <c r="L21" s="14">
        <v>2833.99</v>
      </c>
      <c r="M21" s="14">
        <v>4000</v>
      </c>
      <c r="N21" s="14">
        <v>5013.1229999999996</v>
      </c>
      <c r="O21" s="14">
        <v>2000</v>
      </c>
      <c r="P21" s="14">
        <v>3305.07</v>
      </c>
      <c r="Q21" s="14">
        <v>2000</v>
      </c>
      <c r="R21" s="14">
        <v>2651.5680000000002</v>
      </c>
      <c r="S21" s="14">
        <v>6241.15</v>
      </c>
      <c r="T21" s="14">
        <v>3162.2930000000001</v>
      </c>
      <c r="U21" s="14">
        <v>2000</v>
      </c>
      <c r="V21" s="14">
        <v>2575.1190000000001</v>
      </c>
      <c r="W21" s="14">
        <v>2000</v>
      </c>
      <c r="X21" s="14">
        <v>4214.0060000000003</v>
      </c>
      <c r="Y21" s="14">
        <v>3000</v>
      </c>
      <c r="Z21" s="14">
        <v>2049.9920000000002</v>
      </c>
      <c r="AA21" s="14">
        <v>2000</v>
      </c>
      <c r="AB21" s="14"/>
      <c r="AC21" s="14">
        <v>2000</v>
      </c>
      <c r="AD21" s="14"/>
      <c r="AE21" s="14">
        <v>6236.15</v>
      </c>
      <c r="AF21" s="14"/>
    </row>
    <row r="22" spans="1:32" ht="25.5" x14ac:dyDescent="0.25">
      <c r="A22" s="36"/>
      <c r="B22" s="53"/>
      <c r="C22" s="54"/>
      <c r="D22" s="34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5" t="s">
        <v>45</v>
      </c>
      <c r="B23" s="37" t="s">
        <v>47</v>
      </c>
      <c r="C23" s="37"/>
      <c r="D23" s="32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37"/>
      <c r="C24" s="37"/>
      <c r="D24" s="33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37"/>
      <c r="C25" s="37"/>
      <c r="D25" s="33"/>
      <c r="E25" s="1" t="s">
        <v>7</v>
      </c>
      <c r="F25" s="13">
        <f>I25+K25+M25+O25+Q25+S25+U25+W25+Y25+AA25+AC25+AE25</f>
        <v>295</v>
      </c>
      <c r="G25" s="16">
        <f>J25+L25+N25+P25+R25+T25+V25+X25+Z25+AB25+AD25+AF25</f>
        <v>134.94299999999998</v>
      </c>
      <c r="H25" s="24">
        <f>G25/F25*100</f>
        <v>45.74338983050847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295</v>
      </c>
      <c r="T25" s="14">
        <v>26.7</v>
      </c>
      <c r="U25" s="14"/>
      <c r="V25" s="14">
        <v>0</v>
      </c>
      <c r="W25" s="14"/>
      <c r="X25" s="14"/>
      <c r="Y25" s="14"/>
      <c r="Z25" s="14">
        <v>65.343000000000004</v>
      </c>
      <c r="AA25" s="14"/>
      <c r="AB25" s="14"/>
      <c r="AC25" s="14"/>
      <c r="AD25" s="14"/>
      <c r="AE25" s="14"/>
      <c r="AF25" s="14"/>
    </row>
    <row r="26" spans="1:32" ht="46.5" customHeight="1" x14ac:dyDescent="0.25">
      <c r="A26" s="36"/>
      <c r="B26" s="37"/>
      <c r="C26" s="37"/>
      <c r="D26" s="34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s="31" t="s">
        <v>51</v>
      </c>
      <c r="G28" s="31"/>
      <c r="H28" s="31"/>
      <c r="I28" s="31"/>
      <c r="J28" s="31"/>
      <c r="K28" s="31"/>
      <c r="L28" s="31" t="s">
        <v>52</v>
      </c>
      <c r="M28" s="31"/>
      <c r="N28" s="31"/>
      <c r="S28" s="64"/>
      <c r="T28" s="64"/>
      <c r="U28" s="64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49</v>
      </c>
      <c r="L31" t="s">
        <v>50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2583333333333331" bottom="0.39370078740157483" header="0" footer="0"/>
  <pageSetup paperSize="9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сентябрь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Layout" zoomScaleNormal="100" zoomScaleSheetLayoutView="100" workbookViewId="0">
      <selection activeCell="K8" sqref="K8:Q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4.25" customHeight="1" x14ac:dyDescent="0.25">
      <c r="A1" s="11" t="s">
        <v>34</v>
      </c>
      <c r="B1" s="11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6" t="s">
        <v>10</v>
      </c>
      <c r="B3" s="49" t="s">
        <v>11</v>
      </c>
      <c r="C3" s="49" t="s">
        <v>48</v>
      </c>
      <c r="D3" s="66" t="s">
        <v>14</v>
      </c>
      <c r="E3" s="67"/>
      <c r="F3" s="66" t="s">
        <v>15</v>
      </c>
      <c r="G3" s="67"/>
      <c r="H3" s="66" t="s">
        <v>16</v>
      </c>
      <c r="I3" s="67"/>
      <c r="J3" s="66" t="s">
        <v>17</v>
      </c>
      <c r="K3" s="67"/>
      <c r="L3" s="66" t="s">
        <v>18</v>
      </c>
      <c r="M3" s="67"/>
      <c r="N3" s="66" t="s">
        <v>19</v>
      </c>
      <c r="O3" s="67"/>
      <c r="P3" s="66" t="s">
        <v>20</v>
      </c>
      <c r="Q3" s="67"/>
      <c r="R3" s="66" t="s">
        <v>13</v>
      </c>
      <c r="S3" s="67"/>
      <c r="T3" s="66" t="s">
        <v>25</v>
      </c>
      <c r="U3" s="67"/>
      <c r="V3" s="66" t="s">
        <v>21</v>
      </c>
      <c r="W3" s="67"/>
      <c r="X3" s="66" t="s">
        <v>22</v>
      </c>
      <c r="Y3" s="67"/>
      <c r="Z3" s="66" t="s">
        <v>23</v>
      </c>
      <c r="AA3" s="67"/>
      <c r="AB3" s="66" t="s">
        <v>24</v>
      </c>
      <c r="AC3" s="67"/>
    </row>
    <row r="4" spans="1:30" s="4" customFormat="1" x14ac:dyDescent="0.25">
      <c r="A4" s="46"/>
      <c r="B4" s="49"/>
      <c r="C4" s="49"/>
      <c r="D4" s="68"/>
      <c r="E4" s="69"/>
      <c r="F4" s="68"/>
      <c r="G4" s="69"/>
      <c r="H4" s="68"/>
      <c r="I4" s="69"/>
      <c r="J4" s="68"/>
      <c r="K4" s="69"/>
      <c r="L4" s="68"/>
      <c r="M4" s="69"/>
      <c r="N4" s="68"/>
      <c r="O4" s="69"/>
      <c r="P4" s="68"/>
      <c r="Q4" s="69"/>
      <c r="R4" s="68"/>
      <c r="S4" s="69"/>
      <c r="T4" s="68"/>
      <c r="U4" s="69"/>
      <c r="V4" s="68"/>
      <c r="W4" s="69"/>
      <c r="X4" s="68"/>
      <c r="Y4" s="69"/>
      <c r="Z4" s="68"/>
      <c r="AA4" s="69"/>
      <c r="AB4" s="68"/>
      <c r="AC4" s="69"/>
    </row>
    <row r="5" spans="1:30" s="4" customFormat="1" ht="30" customHeight="1" x14ac:dyDescent="0.25">
      <c r="A5" s="46"/>
      <c r="B5" s="49"/>
      <c r="C5" s="49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>
        <v>100</v>
      </c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>
        <v>100</v>
      </c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5</v>
      </c>
      <c r="R9" s="2">
        <v>100</v>
      </c>
      <c r="S9" s="2">
        <v>100</v>
      </c>
      <c r="T9" s="2">
        <v>100</v>
      </c>
      <c r="U9" s="2">
        <v>100</v>
      </c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64"/>
      <c r="Y11" s="64"/>
      <c r="Z11" s="64"/>
      <c r="AB11" s="4"/>
      <c r="AD11" s="8"/>
    </row>
    <row r="13" spans="1:30" x14ac:dyDescent="0.25">
      <c r="D13" t="s">
        <v>51</v>
      </c>
      <c r="K13" t="s">
        <v>52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49</v>
      </c>
      <c r="K16" t="s">
        <v>50</v>
      </c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C1:M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сентябрь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09.2019</vt:lpstr>
      <vt:lpstr>цел 09.2019</vt:lpstr>
      <vt:lpstr>'фин 09.2019'!Заголовки_для_печати</vt:lpstr>
      <vt:lpstr>'цел 09.2019'!Заголовки_для_печати</vt:lpstr>
      <vt:lpstr>'фин 09.2019'!Область_печати</vt:lpstr>
      <vt:lpstr>'цел 09.2019'!Область_печати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2019-10-10T10:52:10Z</dcterms:modified>
</cp:coreProperties>
</file>