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12.2019" sheetId="3" r:id="rId1"/>
    <sheet name="цел 12.2019" sheetId="4" r:id="rId2"/>
  </sheets>
  <definedNames>
    <definedName name="_xlnm.Print_Titles" localSheetId="0">'фин 12.2019'!$A:$E</definedName>
    <definedName name="_xlnm.Print_Titles" localSheetId="1">'цел 12.2019'!$A:$C</definedName>
    <definedName name="_xlnm.Print_Area" localSheetId="0">'фин 12.2019'!$A$1:$AF$33</definedName>
    <definedName name="_xlnm.Print_Area" localSheetId="1">'цел 12.2019'!$A$1:$AC$16</definedName>
  </definedNames>
  <calcPr calcId="162913"/>
</workbook>
</file>

<file path=xl/calcChain.xml><?xml version="1.0" encoding="utf-8"?>
<calcChain xmlns="http://schemas.openxmlformats.org/spreadsheetml/2006/main">
  <c r="F17" i="3" l="1"/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13" i="3"/>
  <c r="F9" i="3" l="1"/>
  <c r="I9" i="3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<sst xmlns="http://schemas.openxmlformats.org/spreadsheetml/2006/main" count="134" uniqueCount="53">
  <si>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</si>
  <si>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</si>
  <si>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</si>
  <si>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</si>
  <si>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</si>
  <si>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</si>
  <si>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</si>
  <si>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</si>
  <si>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</si>
  <si>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</si>
  <si>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</si>
  <si>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</si>
  <si>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</si>
  <si>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</si>
  <si>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</si>
  <si>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</si>
  <si>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</si>
  <si>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</si>
  <si>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</si>
  <si>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</si>
  <si>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</si>
  <si>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</si>
  <si>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</si>
  <si>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</si>
  <si>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</si>
  <si>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</si>
  <si>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</si>
  <si>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</si>
  <si>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</si>
  <si>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</si>
  <si>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</si>
  <si>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</si>
  <si>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</si>
  <si>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</si>
  <si>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</si>
  <si>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</si>
  <si>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</si>
  <si>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</si>
  <si>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</si>
  <si>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</si>
  <si>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</si>
  <si>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</si>
  <si>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</si>
  <si>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</si>
  <si>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</si>
  <si>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</si>
  <si>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</si>
  <si>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</si>
  <si>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</si>
  <si>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Главный бухгалтер</t>
  </si>
  <si>
    <t>Д.А.Стринжа</t>
  </si>
  <si>
    <t>Директор</t>
  </si>
  <si>
    <t>Ю.В.Бирюков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</si>
</sst>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view="pageBreakPreview" topLeftCell="C1" zoomScaleNormal="100" zoomScaleSheetLayoutView="100" workbookViewId="0">
      <selection activeCell="G10" sqref="G10:N10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33" t="s">
        <v>0</v>
      </c>
      <c r="B3" s="53" t="s">
        <v>1</v>
      </c>
      <c r="C3" s="54"/>
      <c r="D3" s="59" t="s">
        <v>2</v>
      </c>
      <c r="E3" s="59" t="s">
        <v>3</v>
      </c>
      <c r="F3" s="33" t="s">
        <v>26</v>
      </c>
      <c r="G3" s="33"/>
      <c r="H3" s="33"/>
      <c r="I3" s="36" t="s">
        <v>27</v>
      </c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</row>
    <row r="4" spans="1:32" ht="15" customHeight="1" x14ac:dyDescent="0.25">
      <c r="A4" s="33"/>
      <c r="B4" s="55"/>
      <c r="C4" s="56"/>
      <c r="D4" s="59"/>
      <c r="E4" s="59"/>
      <c r="F4" s="34" t="s">
        <v>41</v>
      </c>
      <c r="G4" s="34" t="s">
        <v>42</v>
      </c>
      <c r="H4" s="34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33"/>
      <c r="B5" s="57"/>
      <c r="C5" s="58"/>
      <c r="D5" s="59"/>
      <c r="E5" s="59"/>
      <c r="F5" s="35"/>
      <c r="G5" s="35"/>
      <c r="H5" s="35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39"/>
      <c r="B7" s="42" t="s">
        <v>40</v>
      </c>
      <c r="C7" s="43"/>
      <c r="D7" s="33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40"/>
      <c r="B8" s="44"/>
      <c r="C8" s="45"/>
      <c r="D8" s="33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40"/>
      <c r="B9" s="44"/>
      <c r="C9" s="45"/>
      <c r="D9" s="33"/>
      <c r="E9" s="1" t="s">
        <v>7</v>
      </c>
      <c r="F9" s="18">
        <f>SUM(F11:F26)-F20</f>
        <v>38622.19</v>
      </c>
      <c r="G9" s="18">
        <f>SUM(G11:G26)-G20</f>
        <v>37277.961000000003</v>
      </c>
      <c r="H9" s="21">
        <f>G9/F9*100</f>
        <v>96.5195422631394</v>
      </c>
      <c r="I9" s="18">
        <f>SUM(I11:I26)-I20</f>
        <v>625</v>
      </c>
      <c r="J9" s="18">
        <f t="shared" ref="J9:AF9" si="0">SUM(J11:J26)-J20</f>
        <v>1085.5260000000001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5201.5119999999988</v>
      </c>
      <c r="O9" s="18">
        <f t="shared" si="0"/>
        <v>2125</v>
      </c>
      <c r="P9" s="18">
        <f t="shared" si="0"/>
        <v>3475.4830000000002</v>
      </c>
      <c r="Q9" s="18">
        <f t="shared" si="0"/>
        <v>2125</v>
      </c>
      <c r="R9" s="18">
        <f t="shared" si="0"/>
        <v>2797.2950000000001</v>
      </c>
      <c r="S9" s="18">
        <f t="shared" si="0"/>
        <v>6661.15</v>
      </c>
      <c r="T9" s="18">
        <f t="shared" si="0"/>
        <v>3334.846</v>
      </c>
      <c r="U9" s="18">
        <f t="shared" si="0"/>
        <v>2125</v>
      </c>
      <c r="V9" s="18">
        <f t="shared" si="0"/>
        <v>2852.857</v>
      </c>
      <c r="W9" s="18">
        <f t="shared" si="0"/>
        <v>2125</v>
      </c>
      <c r="X9" s="18">
        <f t="shared" si="0"/>
        <v>4427.4720000000007</v>
      </c>
      <c r="Y9" s="18">
        <f t="shared" si="0"/>
        <v>3125</v>
      </c>
      <c r="Z9" s="18">
        <f t="shared" si="0"/>
        <v>2261.5639999999999</v>
      </c>
      <c r="AA9" s="18">
        <f t="shared" si="0"/>
        <v>2125</v>
      </c>
      <c r="AB9" s="18">
        <f t="shared" si="0"/>
        <v>2164.96</v>
      </c>
      <c r="AC9" s="18">
        <f t="shared" si="0"/>
        <v>2125</v>
      </c>
      <c r="AD9" s="18">
        <f t="shared" si="0"/>
        <v>2116.39</v>
      </c>
      <c r="AE9" s="18">
        <f t="shared" si="0"/>
        <v>9211.0400000000009</v>
      </c>
      <c r="AF9" s="18">
        <f t="shared" si="0"/>
        <v>4596.4800000000005</v>
      </c>
    </row>
    <row r="10" spans="1:32" ht="25.5" x14ac:dyDescent="0.25">
      <c r="A10" s="41"/>
      <c r="B10" s="46"/>
      <c r="C10" s="47"/>
      <c r="D10" s="33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60" t="s">
        <v>28</v>
      </c>
      <c r="B11" s="48" t="s">
        <v>29</v>
      </c>
      <c r="C11" s="48"/>
      <c r="D11" s="33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6"/>
      <c r="B12" s="48"/>
      <c r="C12" s="48"/>
      <c r="D12" s="33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6"/>
      <c r="B13" s="48"/>
      <c r="C13" s="48"/>
      <c r="D13" s="33"/>
      <c r="E13" s="1" t="s">
        <v>7</v>
      </c>
      <c r="F13" s="13">
        <f>I13+K13+M13+O13+Q13+S13+U13+W13+Y13+AA13+AC13+AE13</f>
        <v>2116.8000000000002</v>
      </c>
      <c r="G13" s="16">
        <f>J13+L13+N13+P13+R13+T13+V13+X13+Z13+AB13+AD13+AF13</f>
        <v>1944.1610000000001</v>
      </c>
      <c r="H13" s="24">
        <f>G13/F13*100</f>
        <v>91.844340513983369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>
        <v>145.489</v>
      </c>
      <c r="O13" s="14">
        <v>125</v>
      </c>
      <c r="P13" s="14">
        <v>170.41300000000001</v>
      </c>
      <c r="Q13" s="14">
        <v>125</v>
      </c>
      <c r="R13" s="14">
        <v>145.727</v>
      </c>
      <c r="S13" s="14">
        <v>125</v>
      </c>
      <c r="T13" s="14">
        <v>145.85300000000001</v>
      </c>
      <c r="U13" s="14">
        <v>125</v>
      </c>
      <c r="V13" s="14">
        <v>170.428</v>
      </c>
      <c r="W13" s="14">
        <v>125</v>
      </c>
      <c r="X13" s="14">
        <v>213.46600000000001</v>
      </c>
      <c r="Y13" s="14">
        <v>125</v>
      </c>
      <c r="Z13" s="14">
        <v>146.22900000000001</v>
      </c>
      <c r="AA13" s="14">
        <v>125</v>
      </c>
      <c r="AB13" s="14">
        <v>163.16999999999999</v>
      </c>
      <c r="AC13" s="14">
        <v>125</v>
      </c>
      <c r="AD13" s="14">
        <v>130.06</v>
      </c>
      <c r="AE13" s="14">
        <v>741.8</v>
      </c>
      <c r="AF13" s="14">
        <v>383.74</v>
      </c>
    </row>
    <row r="14" spans="1:32" ht="25.5" x14ac:dyDescent="0.25">
      <c r="A14" s="36"/>
      <c r="B14" s="48"/>
      <c r="C14" s="48"/>
      <c r="D14" s="33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60" t="s">
        <v>43</v>
      </c>
      <c r="B15" s="48" t="s">
        <v>30</v>
      </c>
      <c r="C15" s="48"/>
      <c r="D15" s="33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6"/>
      <c r="B16" s="48"/>
      <c r="C16" s="48"/>
      <c r="D16" s="33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6"/>
      <c r="B17" s="48"/>
      <c r="C17" s="48"/>
      <c r="D17" s="33"/>
      <c r="E17" s="1" t="s">
        <v>7</v>
      </c>
      <c r="F17" s="13">
        <f>I17+K17+M17+O17+Q17+S17+U17+W17+Y17+AA17+AC17+AE17</f>
        <v>117.31</v>
      </c>
      <c r="G17" s="16">
        <f>J17+L17+N17+P17+R17+T17+V17+X17+Z17+AB17+AD17+AF17</f>
        <v>117.25</v>
      </c>
      <c r="H17" s="24">
        <f>G17/F17*100</f>
        <v>99.948853465177734</v>
      </c>
      <c r="I17" s="14"/>
      <c r="J17" s="14">
        <v>0</v>
      </c>
      <c r="K17" s="14"/>
      <c r="L17" s="14">
        <v>0</v>
      </c>
      <c r="M17" s="14"/>
      <c r="N17" s="14">
        <v>0</v>
      </c>
      <c r="O17" s="14"/>
      <c r="P17" s="14">
        <v>0</v>
      </c>
      <c r="Q17" s="14"/>
      <c r="R17" s="14">
        <v>0</v>
      </c>
      <c r="S17" s="14">
        <v>0</v>
      </c>
      <c r="T17" s="14"/>
      <c r="U17" s="14"/>
      <c r="V17" s="14">
        <v>107.31</v>
      </c>
      <c r="W17" s="14"/>
      <c r="X17" s="14">
        <v>0</v>
      </c>
      <c r="Y17" s="14"/>
      <c r="Z17" s="14">
        <v>0</v>
      </c>
      <c r="AA17" s="14"/>
      <c r="AB17" s="14">
        <v>0</v>
      </c>
      <c r="AC17" s="14"/>
      <c r="AD17" s="14">
        <v>0</v>
      </c>
      <c r="AE17" s="14">
        <v>117.31</v>
      </c>
      <c r="AF17" s="14">
        <v>9.94</v>
      </c>
    </row>
    <row r="18" spans="1:32" ht="34.5" customHeight="1" x14ac:dyDescent="0.25">
      <c r="A18" s="36"/>
      <c r="B18" s="48"/>
      <c r="C18" s="48"/>
      <c r="D18" s="33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60" t="s">
        <v>44</v>
      </c>
      <c r="B19" s="61" t="s">
        <v>46</v>
      </c>
      <c r="C19" s="62"/>
      <c r="D19" s="49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6"/>
      <c r="B20" s="63"/>
      <c r="C20" s="64"/>
      <c r="D20" s="50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6"/>
      <c r="B21" s="63"/>
      <c r="C21" s="64"/>
      <c r="D21" s="50"/>
      <c r="E21" s="1" t="s">
        <v>7</v>
      </c>
      <c r="F21" s="13">
        <f>I21+K21+M21+O21+Q21+S21+U21+W21+Y21+AA21+AC21+AE21</f>
        <v>36093.08</v>
      </c>
      <c r="G21" s="16">
        <f>J21+L21+N21+P21+R21+T21+V21+X21+Z21+AB21+AD21+AF21</f>
        <v>34966.557000000001</v>
      </c>
      <c r="H21" s="24">
        <f>G21/F21*100</f>
        <v>96.878839378628811</v>
      </c>
      <c r="I21" s="14">
        <v>500</v>
      </c>
      <c r="J21" s="14">
        <v>1085.5260000000001</v>
      </c>
      <c r="K21" s="14">
        <v>2000</v>
      </c>
      <c r="L21" s="14">
        <v>2833.99</v>
      </c>
      <c r="M21" s="14">
        <v>4000</v>
      </c>
      <c r="N21" s="14">
        <v>5013.1229999999996</v>
      </c>
      <c r="O21" s="14">
        <v>2000</v>
      </c>
      <c r="P21" s="14">
        <v>3305.07</v>
      </c>
      <c r="Q21" s="14">
        <v>2000</v>
      </c>
      <c r="R21" s="14">
        <v>2651.5680000000002</v>
      </c>
      <c r="S21" s="14">
        <v>6241.15</v>
      </c>
      <c r="T21" s="14">
        <v>3162.2930000000001</v>
      </c>
      <c r="U21" s="14">
        <v>2000</v>
      </c>
      <c r="V21" s="14">
        <v>2575.1190000000001</v>
      </c>
      <c r="W21" s="14">
        <v>2000</v>
      </c>
      <c r="X21" s="14">
        <v>4214.0060000000003</v>
      </c>
      <c r="Y21" s="14">
        <v>3000</v>
      </c>
      <c r="Z21" s="14">
        <v>2049.9920000000002</v>
      </c>
      <c r="AA21" s="14">
        <v>2000</v>
      </c>
      <c r="AB21" s="14">
        <v>1927.24</v>
      </c>
      <c r="AC21" s="14">
        <v>2000</v>
      </c>
      <c r="AD21" s="14">
        <v>1945.83</v>
      </c>
      <c r="AE21" s="14">
        <v>8351.93</v>
      </c>
      <c r="AF21" s="14">
        <v>4202.8</v>
      </c>
    </row>
    <row r="22" spans="1:32" ht="25.5" x14ac:dyDescent="0.25">
      <c r="A22" s="36"/>
      <c r="B22" s="63"/>
      <c r="C22" s="64"/>
      <c r="D22" s="51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52" t="s">
        <v>45</v>
      </c>
      <c r="B23" s="48" t="s">
        <v>47</v>
      </c>
      <c r="C23" s="48"/>
      <c r="D23" s="49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6"/>
      <c r="B24" s="48"/>
      <c r="C24" s="48"/>
      <c r="D24" s="50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6"/>
      <c r="B25" s="48"/>
      <c r="C25" s="48"/>
      <c r="D25" s="50"/>
      <c r="E25" s="1" t="s">
        <v>7</v>
      </c>
      <c r="F25" s="13">
        <f>I25+K25+M25+O25+Q25+S25+U25+W25+Y25+AA25+AC25+AE25</f>
        <v>295</v>
      </c>
      <c r="G25" s="16">
        <f>J25+L25+N25+P25+R25+T25+V25+X25+Z25+AB25+AD25+AF25</f>
        <v>249.99299999999999</v>
      </c>
      <c r="H25" s="24">
        <f>G25/F25*100</f>
        <v>84.743389830508477</v>
      </c>
      <c r="I25" s="14"/>
      <c r="J25" s="14">
        <v>0</v>
      </c>
      <c r="K25" s="14"/>
      <c r="L25" s="14">
        <v>0</v>
      </c>
      <c r="M25" s="14"/>
      <c r="N25" s="14">
        <v>42.9</v>
      </c>
      <c r="O25" s="14"/>
      <c r="P25" s="14">
        <v>0</v>
      </c>
      <c r="Q25" s="14"/>
      <c r="R25" s="14"/>
      <c r="S25" s="14">
        <v>295</v>
      </c>
      <c r="T25" s="14">
        <v>26.7</v>
      </c>
      <c r="U25" s="14"/>
      <c r="V25" s="14">
        <v>0</v>
      </c>
      <c r="W25" s="14"/>
      <c r="X25" s="14">
        <v>0</v>
      </c>
      <c r="Y25" s="14"/>
      <c r="Z25" s="14">
        <v>65.343000000000004</v>
      </c>
      <c r="AA25" s="14"/>
      <c r="AB25" s="14">
        <v>74.55</v>
      </c>
      <c r="AC25" s="14"/>
      <c r="AD25" s="14">
        <v>40.5</v>
      </c>
      <c r="AE25" s="14"/>
      <c r="AF25" s="14">
        <v>0</v>
      </c>
    </row>
    <row r="26" spans="1:32" ht="46.5" customHeight="1" x14ac:dyDescent="0.25">
      <c r="A26" s="36"/>
      <c r="B26" s="48"/>
      <c r="C26" s="48"/>
      <c r="D26" s="51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s="31" t="s">
        <v>51</v>
      </c>
      <c r="G28" s="31"/>
      <c r="H28" s="31"/>
      <c r="I28" s="31"/>
      <c r="J28" s="31"/>
      <c r="K28" s="31"/>
      <c r="L28" s="31" t="s">
        <v>52</v>
      </c>
      <c r="M28" s="31"/>
      <c r="N28" s="31"/>
      <c r="S28" s="32"/>
      <c r="T28" s="32"/>
      <c r="U28" s="32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49</v>
      </c>
      <c r="L31" t="s">
        <v>50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D15:D18"/>
    <mergeCell ref="A7:A10"/>
    <mergeCell ref="B7:C10"/>
    <mergeCell ref="D7:D10"/>
    <mergeCell ref="B15:C18"/>
    <mergeCell ref="D11:D14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</mergeCells>
  <pageMargins left="0.27281250000000001" right="0.23239583333333333" top="0.32583333333333331" bottom="0.39370078740157483" header="0" footer="0"/>
  <pageSetup paperSize="9" scale="94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декабрь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BreakPreview" zoomScaleNormal="100" zoomScaleSheetLayoutView="100" workbookViewId="0">
      <selection activeCell="AC10" sqref="AC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4.25" customHeight="1" x14ac:dyDescent="0.25">
      <c r="A1" s="11" t="s">
        <v>34</v>
      </c>
      <c r="B1" s="11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59" t="s">
        <v>10</v>
      </c>
      <c r="B3" s="33" t="s">
        <v>11</v>
      </c>
      <c r="C3" s="33" t="s">
        <v>48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59"/>
      <c r="B4" s="33"/>
      <c r="C4" s="33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59"/>
      <c r="B5" s="33"/>
      <c r="C5" s="33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>
        <v>100</v>
      </c>
      <c r="R6" s="2">
        <v>100</v>
      </c>
      <c r="S6" s="2">
        <v>100</v>
      </c>
      <c r="T6" s="2">
        <v>100</v>
      </c>
      <c r="U6" s="2">
        <v>100</v>
      </c>
      <c r="V6" s="2">
        <v>100</v>
      </c>
      <c r="W6" s="2">
        <v>100</v>
      </c>
      <c r="X6" s="2">
        <v>100</v>
      </c>
      <c r="Y6" s="2">
        <v>100</v>
      </c>
      <c r="Z6" s="2">
        <v>100</v>
      </c>
      <c r="AA6" s="2">
        <v>100</v>
      </c>
      <c r="AB6" s="2">
        <v>100</v>
      </c>
      <c r="AC6" s="2">
        <v>100</v>
      </c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>
        <v>5</v>
      </c>
      <c r="R7" s="2">
        <v>5</v>
      </c>
      <c r="S7" s="2">
        <v>5</v>
      </c>
      <c r="T7" s="2">
        <v>5</v>
      </c>
      <c r="U7" s="2">
        <v>5</v>
      </c>
      <c r="V7" s="2">
        <v>5</v>
      </c>
      <c r="W7" s="2">
        <v>5</v>
      </c>
      <c r="X7" s="2">
        <v>5</v>
      </c>
      <c r="Y7" s="2">
        <v>5</v>
      </c>
      <c r="Z7" s="2">
        <v>5</v>
      </c>
      <c r="AA7" s="2">
        <v>5</v>
      </c>
      <c r="AB7" s="2">
        <v>5</v>
      </c>
      <c r="AC7" s="2">
        <v>5</v>
      </c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>
        <v>100</v>
      </c>
      <c r="R8" s="2">
        <v>100</v>
      </c>
      <c r="S8" s="2">
        <v>100</v>
      </c>
      <c r="T8" s="2">
        <v>100</v>
      </c>
      <c r="U8" s="2">
        <v>100</v>
      </c>
      <c r="V8" s="2">
        <v>100</v>
      </c>
      <c r="W8" s="2">
        <v>100</v>
      </c>
      <c r="X8" s="2">
        <v>100</v>
      </c>
      <c r="Y8" s="2">
        <v>100</v>
      </c>
      <c r="Z8" s="2">
        <v>100</v>
      </c>
      <c r="AA8" s="2">
        <v>100</v>
      </c>
      <c r="AB8" s="2">
        <v>100</v>
      </c>
      <c r="AC8" s="2">
        <v>100</v>
      </c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>
        <v>5</v>
      </c>
      <c r="R9" s="2">
        <v>100</v>
      </c>
      <c r="S9" s="2">
        <v>100</v>
      </c>
      <c r="T9" s="2">
        <v>100</v>
      </c>
      <c r="U9" s="2">
        <v>100</v>
      </c>
      <c r="V9" s="2">
        <v>100</v>
      </c>
      <c r="W9" s="2">
        <v>100</v>
      </c>
      <c r="X9" s="2">
        <v>100</v>
      </c>
      <c r="Y9" s="2">
        <v>100</v>
      </c>
      <c r="Z9" s="2">
        <v>100</v>
      </c>
      <c r="AA9" s="2">
        <v>100</v>
      </c>
      <c r="AB9" s="2">
        <v>100</v>
      </c>
      <c r="AC9" s="2">
        <v>100</v>
      </c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32"/>
      <c r="Y11" s="32"/>
      <c r="Z11" s="32"/>
      <c r="AB11" s="4"/>
      <c r="AD11" s="8"/>
    </row>
    <row r="13" spans="1:30" x14ac:dyDescent="0.25">
      <c r="D13" t="s">
        <v>51</v>
      </c>
      <c r="K13" t="s">
        <v>52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49</v>
      </c>
      <c r="K16" t="s">
        <v>50</v>
      </c>
    </row>
  </sheetData>
  <mergeCells count="18">
    <mergeCell ref="C1:M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декабрь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12.2019</vt:lpstr>
      <vt:lpstr>цел 12.2019</vt:lpstr>
      <vt:lpstr>'фин 12.2019'!Заголовки_для_печати</vt:lpstr>
      <vt:lpstr>'цел 12.2019'!Заголовки_для_печати</vt:lpstr>
      <vt:lpstr>'фин 12.2019'!Область_печати</vt:lpstr>
      <vt:lpstr>'цел 12.2019'!Область_печати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2020-01-13T03:27:19Z</dcterms:modified>
</cp:coreProperties>
</file>