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04.2019" sheetId="3" r:id="rId1"/>
    <sheet name="цел 03.2019" sheetId="4" r:id="rId2"/>
  </sheets>
  <definedNames>
    <definedName name="_xlnm.Print_Titles" localSheetId="0">'фин 04.2019'!$A:$E</definedName>
    <definedName name="_xlnm.Print_Titles" localSheetId="1">'цел 03.2019'!$A:$C</definedName>
    <definedName name="_xlnm.Print_Area" localSheetId="0">'фин 04.2019'!$A$1:$AF$33</definedName>
    <definedName name="_xlnm.Print_Area" localSheetId="1">'цел 03.2019'!$A$1:$AC$16</definedName>
  </definedNames>
  <calcPr calcId="162913"/>
</workbook>
</file>

<file path=xl/calcChain.xml><?xml version="1.0" encoding="utf-8"?>
<calcChain xmlns="http://schemas.openxmlformats.org/spreadsheetml/2006/main"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21" i="3"/>
  <c r="F9" i="3" s="1"/>
  <c r="F17" i="3"/>
  <c r="F13" i="3"/>
  <c r="I9" i="3" l="1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<sst xmlns="http://schemas.openxmlformats.org/spreadsheetml/2006/main" count="134" uniqueCount="53">
  <si>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</si>
  <si>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</si>
  <si>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</si>
  <si>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</si>
  <si>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</si>
  <si>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</si>
  <si>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</si>
  <si>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</si>
  <si>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</si>
  <si>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</si>
  <si>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</si>
  <si>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</si>
  <si>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</si>
  <si>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</si>
  <si>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</si>
  <si>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</si>
  <si>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</si>
  <si>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</si>
  <si>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</si>
  <si>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</si>
  <si>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</si>
  <si>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</si>
  <si>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</si>
  <si>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</si>
  <si>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</si>
  <si>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</si>
  <si>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</si>
  <si>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</si>
  <si>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</si>
  <si>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</si>
  <si>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</si>
  <si>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</si>
  <si>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</si>
  <si>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</si>
  <si>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 xml:space="preserve">
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</si>
  <si>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</si>
  <si>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</si>
  <si>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</si>
  <si>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</si>
  <si>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</si>
  <si>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</si>
  <si>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План на 2019 год</t>
  </si>
  <si>
    <t>Факт за 2019 год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</si>
  <si>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</si>
  <si>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</si>
  <si>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</si>
  <si>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</si>
  <si>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</si>
  <si>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</si>
  <si>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Директор</t>
  </si>
  <si>
    <t>Ю.В.Бирюков</t>
  </si>
  <si>
    <t>И.о. главного бухгалтера</t>
  </si>
  <si>
    <t>Н.А.Волкова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</si>
</sst>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view="pageLayout" zoomScaleNormal="100" zoomScaleSheetLayoutView="100" workbookViewId="0">
      <selection activeCell="P26" sqref="P26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5.28515625" customWidth="1"/>
    <col min="9" max="13" width="7.7109375" customWidth="1"/>
    <col min="14" max="14" width="8.5703125" customWidth="1"/>
    <col min="15" max="32" width="7.7109375" customWidth="1"/>
  </cols>
  <sheetData>
    <row r="1" spans="1:32" ht="15.75" x14ac:dyDescent="0.25">
      <c r="A1" s="11"/>
      <c r="B1" s="11"/>
      <c r="C1" s="11"/>
      <c r="D1" s="11"/>
      <c r="E1" s="11"/>
      <c r="F1" s="11"/>
      <c r="G1" s="1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2" ht="15" customHeight="1" x14ac:dyDescent="0.25">
      <c r="A3" s="48" t="s">
        <v>0</v>
      </c>
      <c r="B3" s="39" t="s">
        <v>1</v>
      </c>
      <c r="C3" s="40"/>
      <c r="D3" s="45" t="s">
        <v>2</v>
      </c>
      <c r="E3" s="45" t="s">
        <v>3</v>
      </c>
      <c r="F3" s="48" t="s">
        <v>26</v>
      </c>
      <c r="G3" s="48"/>
      <c r="H3" s="48"/>
      <c r="I3" s="35" t="s">
        <v>27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1:32" ht="15" customHeight="1" x14ac:dyDescent="0.25">
      <c r="A4" s="48"/>
      <c r="B4" s="41"/>
      <c r="C4" s="42"/>
      <c r="D4" s="45"/>
      <c r="E4" s="45"/>
      <c r="F4" s="46" t="s">
        <v>41</v>
      </c>
      <c r="G4" s="46" t="s">
        <v>42</v>
      </c>
      <c r="H4" s="46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2" ht="24" customHeight="1" x14ac:dyDescent="0.25">
      <c r="A5" s="48"/>
      <c r="B5" s="43"/>
      <c r="C5" s="44"/>
      <c r="D5" s="45"/>
      <c r="E5" s="45"/>
      <c r="F5" s="47"/>
      <c r="G5" s="47"/>
      <c r="H5" s="47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54"/>
      <c r="B7" s="57" t="s">
        <v>40</v>
      </c>
      <c r="C7" s="58"/>
      <c r="D7" s="48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55"/>
      <c r="B8" s="59"/>
      <c r="C8" s="60"/>
      <c r="D8" s="48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55"/>
      <c r="B9" s="59"/>
      <c r="C9" s="60"/>
      <c r="D9" s="48"/>
      <c r="E9" s="1" t="s">
        <v>7</v>
      </c>
      <c r="F9" s="18">
        <f>SUM(F11:F26)-F20</f>
        <v>36172.300000000003</v>
      </c>
      <c r="G9" s="18">
        <f>SUM(G11:G26)-G20</f>
        <v>12053.054999999998</v>
      </c>
      <c r="H9" s="21">
        <f>G9/F9*100</f>
        <v>33.321229227889845</v>
      </c>
      <c r="I9" s="18">
        <f>SUM(I11:I26)-I20</f>
        <v>625</v>
      </c>
      <c r="J9" s="18">
        <f t="shared" ref="J9:AF9" si="0">SUM(J11:J26)-J20</f>
        <v>1085.5</v>
      </c>
      <c r="K9" s="18">
        <f t="shared" si="0"/>
        <v>2125</v>
      </c>
      <c r="L9" s="18">
        <f t="shared" si="0"/>
        <v>2963.576</v>
      </c>
      <c r="M9" s="18">
        <f t="shared" si="0"/>
        <v>4125</v>
      </c>
      <c r="N9" s="18">
        <f t="shared" si="0"/>
        <v>5201.5</v>
      </c>
      <c r="O9" s="18">
        <f t="shared" si="0"/>
        <v>2125</v>
      </c>
      <c r="P9" s="18">
        <f t="shared" si="0"/>
        <v>2802.4789999999998</v>
      </c>
      <c r="Q9" s="18">
        <f t="shared" si="0"/>
        <v>2125</v>
      </c>
      <c r="R9" s="18">
        <f t="shared" si="0"/>
        <v>0</v>
      </c>
      <c r="S9" s="18">
        <f t="shared" si="0"/>
        <v>6861.15</v>
      </c>
      <c r="T9" s="18">
        <f t="shared" si="0"/>
        <v>0</v>
      </c>
      <c r="U9" s="18">
        <f t="shared" si="0"/>
        <v>2125</v>
      </c>
      <c r="V9" s="18">
        <f t="shared" si="0"/>
        <v>0</v>
      </c>
      <c r="W9" s="18">
        <f t="shared" si="0"/>
        <v>2125</v>
      </c>
      <c r="X9" s="18">
        <f t="shared" si="0"/>
        <v>0</v>
      </c>
      <c r="Y9" s="18">
        <f t="shared" si="0"/>
        <v>3125</v>
      </c>
      <c r="Z9" s="18">
        <f t="shared" si="0"/>
        <v>0</v>
      </c>
      <c r="AA9" s="18">
        <f t="shared" si="0"/>
        <v>2125</v>
      </c>
      <c r="AB9" s="18">
        <f t="shared" si="0"/>
        <v>0</v>
      </c>
      <c r="AC9" s="18">
        <f t="shared" si="0"/>
        <v>2125</v>
      </c>
      <c r="AD9" s="18">
        <f t="shared" si="0"/>
        <v>0</v>
      </c>
      <c r="AE9" s="18">
        <f t="shared" si="0"/>
        <v>6561.15</v>
      </c>
      <c r="AF9" s="18">
        <f t="shared" si="0"/>
        <v>0</v>
      </c>
    </row>
    <row r="10" spans="1:32" ht="25.5" x14ac:dyDescent="0.25">
      <c r="A10" s="56"/>
      <c r="B10" s="61"/>
      <c r="C10" s="62"/>
      <c r="D10" s="48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49" t="s">
        <v>28</v>
      </c>
      <c r="B11" s="36" t="s">
        <v>29</v>
      </c>
      <c r="C11" s="36"/>
      <c r="D11" s="48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5"/>
      <c r="B12" s="36"/>
      <c r="C12" s="36"/>
      <c r="D12" s="48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5"/>
      <c r="B13" s="36"/>
      <c r="C13" s="36"/>
      <c r="D13" s="48"/>
      <c r="E13" s="1" t="s">
        <v>7</v>
      </c>
      <c r="F13" s="13">
        <f>I13+K13+M13+O13+Q13+S13+U13+W13+Y13+AA13+AC13+AE13</f>
        <v>1500</v>
      </c>
      <c r="G13" s="16">
        <f>J13+L13+N13+P13+R13+T13+V13+X13+Z13+AB13+AD13+AF13</f>
        <v>445.49900000000002</v>
      </c>
      <c r="H13" s="24">
        <f>G13/F13*100</f>
        <v>29.699933333333334</v>
      </c>
      <c r="I13" s="14">
        <v>125</v>
      </c>
      <c r="J13" s="14">
        <v>0</v>
      </c>
      <c r="K13" s="14">
        <v>125</v>
      </c>
      <c r="L13" s="14">
        <v>129.58600000000001</v>
      </c>
      <c r="M13" s="14">
        <v>125</v>
      </c>
      <c r="N13" s="14">
        <v>145.5</v>
      </c>
      <c r="O13" s="14">
        <v>125</v>
      </c>
      <c r="P13" s="14">
        <v>170.41300000000001</v>
      </c>
      <c r="Q13" s="14">
        <v>125</v>
      </c>
      <c r="R13" s="14"/>
      <c r="S13" s="14">
        <v>125</v>
      </c>
      <c r="T13" s="14"/>
      <c r="U13" s="14">
        <v>125</v>
      </c>
      <c r="V13" s="14"/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125</v>
      </c>
      <c r="AF13" s="14"/>
    </row>
    <row r="14" spans="1:32" ht="25.5" x14ac:dyDescent="0.25">
      <c r="A14" s="35"/>
      <c r="B14" s="36"/>
      <c r="C14" s="36"/>
      <c r="D14" s="48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49" t="s">
        <v>43</v>
      </c>
      <c r="B15" s="36" t="s">
        <v>30</v>
      </c>
      <c r="C15" s="36"/>
      <c r="D15" s="48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5"/>
      <c r="B16" s="36"/>
      <c r="C16" s="36"/>
      <c r="D16" s="48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5"/>
      <c r="B17" s="36"/>
      <c r="C17" s="36"/>
      <c r="D17" s="48"/>
      <c r="E17" s="1" t="s">
        <v>7</v>
      </c>
      <c r="F17" s="13">
        <f>I17+K17+M17+O17+Q17+S17+U17+W17+Y17+AA17+AC17+AE17</f>
        <v>400</v>
      </c>
      <c r="G17" s="16">
        <f>J17+L17+N17+P17+R17+T17+V17+X17+Z17+AB17+AD17+AF17</f>
        <v>0</v>
      </c>
      <c r="H17" s="24">
        <f>G17/F17*100</f>
        <v>0</v>
      </c>
      <c r="I17" s="14"/>
      <c r="J17" s="14">
        <v>0</v>
      </c>
      <c r="K17" s="14"/>
      <c r="L17" s="14">
        <v>0</v>
      </c>
      <c r="M17" s="14"/>
      <c r="N17" s="14">
        <v>0</v>
      </c>
      <c r="O17" s="14"/>
      <c r="P17" s="14">
        <v>0</v>
      </c>
      <c r="Q17" s="14"/>
      <c r="R17" s="14"/>
      <c r="S17" s="14">
        <v>200</v>
      </c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>
        <v>200</v>
      </c>
      <c r="AF17" s="14"/>
    </row>
    <row r="18" spans="1:32" ht="34.5" customHeight="1" x14ac:dyDescent="0.25">
      <c r="A18" s="35"/>
      <c r="B18" s="36"/>
      <c r="C18" s="36"/>
      <c r="D18" s="48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49" t="s">
        <v>44</v>
      </c>
      <c r="B19" s="50" t="s">
        <v>46</v>
      </c>
      <c r="C19" s="51"/>
      <c r="D19" s="31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5"/>
      <c r="B20" s="52"/>
      <c r="C20" s="53"/>
      <c r="D20" s="32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5"/>
      <c r="B21" s="52"/>
      <c r="C21" s="53"/>
      <c r="D21" s="32"/>
      <c r="E21" s="1" t="s">
        <v>7</v>
      </c>
      <c r="F21" s="13">
        <f>I21+K21+M21+O21+Q21+S21+U21+W21+Y21+AA21+AC21+AE21</f>
        <v>33972.300000000003</v>
      </c>
      <c r="G21" s="16">
        <f>J21+L21+N21+P21+R21+T21+V21+X21+Z21+AB21+AD21+AF21</f>
        <v>11564.655999999999</v>
      </c>
      <c r="H21" s="24">
        <f>G21/F21*100</f>
        <v>34.041427869175763</v>
      </c>
      <c r="I21" s="14">
        <v>500</v>
      </c>
      <c r="J21" s="14">
        <v>1085.5</v>
      </c>
      <c r="K21" s="14">
        <v>2000</v>
      </c>
      <c r="L21" s="14">
        <v>2833.99</v>
      </c>
      <c r="M21" s="14">
        <v>4000</v>
      </c>
      <c r="N21" s="14">
        <v>5013.1000000000004</v>
      </c>
      <c r="O21" s="14">
        <v>2000</v>
      </c>
      <c r="P21" s="14">
        <v>2632.0659999999998</v>
      </c>
      <c r="Q21" s="14">
        <v>2000</v>
      </c>
      <c r="R21" s="14"/>
      <c r="S21" s="14">
        <v>6236.15</v>
      </c>
      <c r="T21" s="14"/>
      <c r="U21" s="14">
        <v>2000</v>
      </c>
      <c r="V21" s="14"/>
      <c r="W21" s="14">
        <v>2000</v>
      </c>
      <c r="X21" s="14"/>
      <c r="Y21" s="14">
        <v>3000</v>
      </c>
      <c r="Z21" s="14"/>
      <c r="AA21" s="14">
        <v>2000</v>
      </c>
      <c r="AB21" s="14"/>
      <c r="AC21" s="14">
        <v>2000</v>
      </c>
      <c r="AD21" s="14"/>
      <c r="AE21" s="14">
        <v>6236.15</v>
      </c>
      <c r="AF21" s="14"/>
    </row>
    <row r="22" spans="1:32" ht="25.5" x14ac:dyDescent="0.25">
      <c r="A22" s="35"/>
      <c r="B22" s="52"/>
      <c r="C22" s="53"/>
      <c r="D22" s="33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34" t="s">
        <v>45</v>
      </c>
      <c r="B23" s="36" t="s">
        <v>47</v>
      </c>
      <c r="C23" s="36"/>
      <c r="D23" s="31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5"/>
      <c r="B24" s="36"/>
      <c r="C24" s="36"/>
      <c r="D24" s="32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5"/>
      <c r="B25" s="36"/>
      <c r="C25" s="36"/>
      <c r="D25" s="32"/>
      <c r="E25" s="1" t="s">
        <v>7</v>
      </c>
      <c r="F25" s="13">
        <f>I25+K25+M25+O25+Q25+S25+U25+W25+Y25+AA25+AC25+AE25</f>
        <v>300</v>
      </c>
      <c r="G25" s="16">
        <f>J25+L25+N25+P25+R25+T25+V25+X25+Z25+AB25+AD25+AF25</f>
        <v>42.9</v>
      </c>
      <c r="H25" s="24">
        <f>G25/F25*100</f>
        <v>14.299999999999999</v>
      </c>
      <c r="I25" s="14"/>
      <c r="J25" s="14">
        <v>0</v>
      </c>
      <c r="K25" s="14"/>
      <c r="L25" s="14">
        <v>0</v>
      </c>
      <c r="M25" s="14"/>
      <c r="N25" s="14">
        <v>42.9</v>
      </c>
      <c r="O25" s="14"/>
      <c r="P25" s="14">
        <v>0</v>
      </c>
      <c r="Q25" s="14"/>
      <c r="R25" s="14"/>
      <c r="S25" s="14">
        <v>300</v>
      </c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1:32" ht="46.5" customHeight="1" x14ac:dyDescent="0.25">
      <c r="A26" s="35"/>
      <c r="B26" s="36"/>
      <c r="C26" s="36"/>
      <c r="D26" s="33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t="s">
        <v>49</v>
      </c>
      <c r="L28" t="s">
        <v>50</v>
      </c>
      <c r="S28" s="63"/>
      <c r="T28" s="63"/>
      <c r="U28" s="63"/>
      <c r="W28" s="4"/>
      <c r="Y28" s="8"/>
      <c r="Z28" s="28"/>
    </row>
    <row r="29" spans="1:32" ht="15.75" x14ac:dyDescent="0.25">
      <c r="S29" s="30"/>
      <c r="T29" s="30"/>
      <c r="U29" s="30"/>
      <c r="W29" s="4"/>
      <c r="Y29" s="8"/>
      <c r="Z29" s="28"/>
    </row>
    <row r="30" spans="1:32" x14ac:dyDescent="0.25">
      <c r="F30" s="4"/>
      <c r="G30" s="4"/>
      <c r="H30" s="4"/>
    </row>
    <row r="31" spans="1:32" x14ac:dyDescent="0.25">
      <c r="F31" t="s">
        <v>51</v>
      </c>
      <c r="L31" t="s">
        <v>52</v>
      </c>
    </row>
    <row r="33" spans="1:25" ht="15.75" x14ac:dyDescent="0.25">
      <c r="S33" s="8"/>
      <c r="W33" s="4"/>
      <c r="Y33" s="8"/>
    </row>
    <row r="34" spans="1:25" ht="15.75" x14ac:dyDescent="0.25">
      <c r="A34" s="8"/>
      <c r="E34" s="4"/>
      <c r="F34" s="4"/>
      <c r="G34" s="4"/>
      <c r="H34" s="4"/>
    </row>
  </sheetData>
  <mergeCells count="38"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281250000000001" right="0.23239583333333333" top="0.34375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апрель 2019 год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tabSelected="1" view="pageLayout" zoomScaleNormal="100" zoomScaleSheetLayoutView="100" workbookViewId="0">
      <selection activeCell="G7" sqref="G7:Q7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x14ac:dyDescent="0.25">
      <c r="A1" s="11" t="s">
        <v>34</v>
      </c>
      <c r="B1" s="11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5" t="s">
        <v>10</v>
      </c>
      <c r="B3" s="48" t="s">
        <v>11</v>
      </c>
      <c r="C3" s="48" t="s">
        <v>48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45"/>
      <c r="B4" s="48"/>
      <c r="C4" s="48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45"/>
      <c r="B5" s="48"/>
      <c r="C5" s="48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35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36</v>
      </c>
      <c r="C7" s="19" t="s">
        <v>37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39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38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63"/>
      <c r="Y11" s="63"/>
      <c r="Z11" s="63"/>
      <c r="AB11" s="4"/>
      <c r="AD11" s="8"/>
    </row>
    <row r="13" spans="1:30" x14ac:dyDescent="0.25">
      <c r="D13" t="s">
        <v>49</v>
      </c>
      <c r="K13" t="s">
        <v>50</v>
      </c>
    </row>
    <row r="15" spans="1:30" ht="15.75" x14ac:dyDescent="0.25">
      <c r="A15" s="8"/>
      <c r="D15" s="4"/>
      <c r="E15" s="4"/>
      <c r="F15" s="4"/>
      <c r="X15" s="8"/>
      <c r="AB15" s="4"/>
      <c r="AD15" s="8"/>
    </row>
    <row r="16" spans="1:30" x14ac:dyDescent="0.25">
      <c r="D16" t="s">
        <v>51</v>
      </c>
      <c r="K16" t="s">
        <v>52</v>
      </c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C1:M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апрель 2019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04.2019</vt:lpstr>
      <vt:lpstr>цел 03.2019</vt:lpstr>
      <vt:lpstr>'фин 04.2019'!Заголовки_для_печати</vt:lpstr>
      <vt:lpstr>'цел 03.2019'!Заголовки_для_печати</vt:lpstr>
      <vt:lpstr>'фин 04.2019'!Область_печати</vt:lpstr>
      <vt:lpstr>'цел 03.2019'!Область_печати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2019-05-02T05:31:50Z</dcterms:modified>
</cp:coreProperties>
</file>